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555" yWindow="105" windowWidth="27555" windowHeight="11655"/>
  </bookViews>
  <sheets>
    <sheet name="Sheet1" sheetId="1" r:id="rId1"/>
  </sheets>
  <definedNames>
    <definedName name="_xlnm.Print_Area" localSheetId="0">Sheet1!$A$1:$Q$26</definedName>
  </definedNames>
  <calcPr calcId="145621"/>
</workbook>
</file>

<file path=xl/calcChain.xml><?xml version="1.0" encoding="utf-8"?>
<calcChain xmlns="http://schemas.openxmlformats.org/spreadsheetml/2006/main">
  <c r="J15" i="1" l="1"/>
  <c r="J14" i="1" s="1"/>
  <c r="K15" i="1"/>
  <c r="K14" i="1" s="1"/>
  <c r="K12" i="1"/>
  <c r="J12" i="1"/>
  <c r="E15" i="1"/>
  <c r="F15" i="1"/>
  <c r="G15" i="1"/>
  <c r="E12" i="1"/>
  <c r="F12" i="1"/>
  <c r="G12" i="1"/>
  <c r="K25" i="1" l="1"/>
  <c r="K24" i="1" s="1"/>
  <c r="K23" i="1" s="1"/>
  <c r="J25" i="1"/>
  <c r="J24" i="1" s="1"/>
  <c r="J23" i="1" s="1"/>
  <c r="K20" i="1"/>
  <c r="J20" i="1"/>
  <c r="E20" i="1"/>
  <c r="F20" i="1"/>
  <c r="G20" i="1"/>
  <c r="K8" i="1"/>
  <c r="J8" i="1"/>
  <c r="G25" i="1"/>
  <c r="F25" i="1"/>
  <c r="E25" i="1"/>
  <c r="J19" i="1" l="1"/>
  <c r="J18" i="1" s="1"/>
  <c r="K19" i="1"/>
  <c r="K18" i="1" s="1"/>
  <c r="J11" i="1"/>
  <c r="K11" i="1"/>
  <c r="E8" i="1"/>
  <c r="E5" i="1" s="1"/>
  <c r="F8" i="1"/>
  <c r="F5" i="1" s="1"/>
  <c r="G8" i="1"/>
  <c r="G5" i="1" s="1"/>
  <c r="K10" i="1" l="1"/>
  <c r="J10" i="1"/>
  <c r="K7" i="1"/>
  <c r="K6" i="1" s="1"/>
  <c r="K5" i="1" s="1"/>
  <c r="J7" i="1"/>
  <c r="J6" i="1" s="1"/>
  <c r="J5" i="1" l="1"/>
</calcChain>
</file>

<file path=xl/sharedStrings.xml><?xml version="1.0" encoding="utf-8"?>
<sst xmlns="http://schemas.openxmlformats.org/spreadsheetml/2006/main" count="82" uniqueCount="58">
  <si>
    <t>구분</t>
    <phoneticPr fontId="4" type="noConversion"/>
  </si>
  <si>
    <t>과제번호</t>
    <phoneticPr fontId="4" type="noConversion"/>
  </si>
  <si>
    <t>연구
형태</t>
    <phoneticPr fontId="4" type="noConversion"/>
  </si>
  <si>
    <t>과제명</t>
    <phoneticPr fontId="8" type="noConversion"/>
  </si>
  <si>
    <t>주관부서</t>
    <phoneticPr fontId="8" type="noConversion"/>
  </si>
  <si>
    <t>당해연도 연구기간</t>
    <phoneticPr fontId="4" type="noConversion"/>
  </si>
  <si>
    <t>총연구기간</t>
    <phoneticPr fontId="4" type="noConversion"/>
  </si>
  <si>
    <t>1/3</t>
  </si>
  <si>
    <t>1/2</t>
  </si>
  <si>
    <t>단년</t>
  </si>
  <si>
    <t>(개월)</t>
    <phoneticPr fontId="4" type="noConversion"/>
  </si>
  <si>
    <t>시작일</t>
    <phoneticPr fontId="4" type="noConversion"/>
  </si>
  <si>
    <t>종료일</t>
    <phoneticPr fontId="4" type="noConversion"/>
  </si>
  <si>
    <t>o</t>
    <phoneticPr fontId="3" type="noConversion"/>
  </si>
  <si>
    <t>총 출연금
(백만원)</t>
    <phoneticPr fontId="3" type="noConversion"/>
  </si>
  <si>
    <t>선진화</t>
    <phoneticPr fontId="3" type="noConversion"/>
  </si>
  <si>
    <t>'19 출연금
(백만원)</t>
    <phoneticPr fontId="4" type="noConversion"/>
  </si>
  <si>
    <t>5. 안전기술 선진화</t>
    <phoneticPr fontId="4" type="noConversion"/>
  </si>
  <si>
    <t>식품 중 이물 선별 및 제어기술 개발 연구</t>
    <phoneticPr fontId="3" type="noConversion"/>
  </si>
  <si>
    <t>신종유해물질팀</t>
    <phoneticPr fontId="3" type="noConversion"/>
  </si>
  <si>
    <t>2019년 제1차 출연연구개발과제 지정공모 과제추진 목록</t>
    <phoneticPr fontId="4" type="noConversion"/>
  </si>
  <si>
    <t>식품</t>
    <phoneticPr fontId="3" type="noConversion"/>
  </si>
  <si>
    <t>1. 식품 등 안전관리</t>
    <phoneticPr fontId="4" type="noConversion"/>
  </si>
  <si>
    <t>의료기기</t>
    <phoneticPr fontId="3" type="noConversion"/>
  </si>
  <si>
    <t>의료기기연구과</t>
    <phoneticPr fontId="3" type="noConversion"/>
  </si>
  <si>
    <t>안전성</t>
    <phoneticPr fontId="3" type="noConversion"/>
  </si>
  <si>
    <t>첨단분석팀</t>
    <phoneticPr fontId="3" type="noConversion"/>
  </si>
  <si>
    <t>4. 안전성 평가기술 개발연구</t>
    <phoneticPr fontId="4" type="noConversion"/>
  </si>
  <si>
    <t>3. 의료기기 등 안전관리</t>
    <phoneticPr fontId="4" type="noConversion"/>
  </si>
  <si>
    <t>체외진단 의료기기 평가기술 개발 - 로타바이러스, 노로바이러스 등 국가표준품 제조 및 확립 연구</t>
    <phoneticPr fontId="3" type="noConversion"/>
  </si>
  <si>
    <t>19163호르몬111</t>
    <phoneticPr fontId="3" type="noConversion"/>
  </si>
  <si>
    <t>시험</t>
    <phoneticPr fontId="4" type="noConversion"/>
  </si>
  <si>
    <t>식품 중 미세먼지 저감화 및 제어기술 개발 연구</t>
    <phoneticPr fontId="3" type="noConversion"/>
  </si>
  <si>
    <t>19173심사평317</t>
    <phoneticPr fontId="3" type="noConversion"/>
  </si>
  <si>
    <t>조사</t>
    <phoneticPr fontId="4" type="noConversion"/>
  </si>
  <si>
    <t>체외진단용의료기기 국가표준품(C형간염바이러스 항체, 인간면역결핍바이러스(HIV-1) 항체) 제조 및 확립 연구</t>
    <phoneticPr fontId="3" type="noConversion"/>
  </si>
  <si>
    <t>체외진단용 의료기기 임상적 성능평가를 위한 임상 통계 가이드라인 개발</t>
    <phoneticPr fontId="3" type="noConversion"/>
  </si>
  <si>
    <t>19173미래의333</t>
    <phoneticPr fontId="3" type="noConversion"/>
  </si>
  <si>
    <t>19173미래의334</t>
    <phoneticPr fontId="3" type="noConversion"/>
  </si>
  <si>
    <t>담배제품의 표적장기 독성시험법 및 가이드라인(안) 마련</t>
    <phoneticPr fontId="3" type="noConversion"/>
  </si>
  <si>
    <t>19183담배관463</t>
    <phoneticPr fontId="3" type="noConversion"/>
  </si>
  <si>
    <t>궐련형 전자담배 의존성 평가 연구</t>
    <phoneticPr fontId="3" type="noConversion"/>
  </si>
  <si>
    <t>19183담배관464</t>
    <phoneticPr fontId="3" type="noConversion"/>
  </si>
  <si>
    <t>19163민용기521</t>
    <phoneticPr fontId="3" type="noConversion"/>
  </si>
  <si>
    <t xml:space="preserve"> 5) 다부처공동기획연구</t>
    <phoneticPr fontId="3" type="noConversion"/>
  </si>
  <si>
    <t xml:space="preserve">  ① 다부처공동기획연구</t>
    <phoneticPr fontId="4" type="noConversion"/>
  </si>
  <si>
    <t xml:space="preserve"> 2) 심사·평가 과학화</t>
    <phoneticPr fontId="3" type="noConversion"/>
  </si>
  <si>
    <t xml:space="preserve">  ③ 체외진단 의료기기 허가심사 평가기술 개발</t>
    <phoneticPr fontId="4" type="noConversion"/>
  </si>
  <si>
    <t xml:space="preserve"> 3) 미래의료환경 대응 의료기기 평가기술 개발</t>
    <phoneticPr fontId="3" type="noConversion"/>
  </si>
  <si>
    <t xml:space="preserve">  ① 개인맞춤형 NBIT 의료기기 평가기술 개발</t>
    <phoneticPr fontId="4" type="noConversion"/>
  </si>
  <si>
    <t xml:space="preserve"> 5) 담배 제품류 관리 연구</t>
    <phoneticPr fontId="3" type="noConversion"/>
  </si>
  <si>
    <t xml:space="preserve">  ① 담배 제품류 위해성 평가기반 연구</t>
    <phoneticPr fontId="4" type="noConversion"/>
  </si>
  <si>
    <t xml:space="preserve"> 2) 식의약품 민간적용 실용화 기술연구</t>
    <phoneticPr fontId="3" type="noConversion"/>
  </si>
  <si>
    <t xml:space="preserve">  ① 식의약품 민간적용 실용화 기술연구</t>
    <phoneticPr fontId="4" type="noConversion"/>
  </si>
  <si>
    <t>평가방법</t>
    <phoneticPr fontId="4" type="noConversion"/>
  </si>
  <si>
    <t>혼합평가
(서면+발표)</t>
    <phoneticPr fontId="3" type="noConversion"/>
  </si>
  <si>
    <t>혼합평가
(서면+발표)</t>
    <phoneticPr fontId="3" type="noConversion"/>
  </si>
  <si>
    <t>경쟁률 4:1 이상: 혼합평가
경쟁률 4:1 미만: 발표평가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</si>
</sst>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#,##0_ ;[Red]\-#,##0\ "/>
    <numFmt numFmtId="177" formatCode="#,##0.0_);[Red]\(#,##0.0\)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HY그래픽M"/>
      <family val="1"/>
      <charset val="129"/>
    </font>
    <font>
      <sz val="10"/>
      <color theme="1"/>
      <name val="HY그래픽M"/>
      <family val="1"/>
      <charset val="129"/>
    </font>
    <font>
      <b/>
      <sz val="18"/>
      <color theme="1"/>
      <name val="맑은 고딕"/>
      <family val="3"/>
      <charset val="129"/>
    </font>
    <font>
      <b/>
      <u/>
      <sz val="14"/>
      <color rgb="FFFF0000"/>
      <name val="맑은 고딕"/>
      <family val="3"/>
      <charset val="129"/>
    </font>
    <font>
      <sz val="8"/>
      <name val="맑은 고딕"/>
      <family val="3"/>
      <charset val="129"/>
    </font>
    <font>
      <b/>
      <sz val="10"/>
      <color theme="1"/>
      <name val="HY그래픽M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0"/>
      <name val="HY그래픽M"/>
      <family val="1"/>
      <charset val="129"/>
    </font>
    <font>
      <b/>
      <sz val="12"/>
      <name val="맑은 고딕"/>
      <family val="3"/>
      <charset val="129"/>
    </font>
    <font>
      <sz val="12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  <font>
      <sz val="12"/>
      <name val="맑은 고딕"/>
      <family val="3"/>
      <charset val="129"/>
    </font>
    <font>
      <b/>
      <sz val="12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5" fillId="0" borderId="0" xfId="0" applyFont="1" applyBorder="1" applyAlignment="1">
      <alignment vertical="center"/>
    </xf>
    <xf numFmtId="0" fontId="6" fillId="2" borderId="0" xfId="0" applyFont="1" applyFill="1" applyBorder="1" applyAlignment="1">
      <alignment horizontal="center" vertical="center" wrapText="1"/>
    </xf>
    <xf numFmtId="41" fontId="7" fillId="2" borderId="0" xfId="1" applyFont="1" applyFill="1" applyBorder="1" applyAlignment="1">
      <alignment horizontal="right" vertical="center"/>
    </xf>
    <xf numFmtId="176" fontId="7" fillId="2" borderId="0" xfId="0" applyNumberFormat="1" applyFont="1" applyFill="1" applyBorder="1" applyAlignment="1">
      <alignment horizontal="left" vertical="center"/>
    </xf>
    <xf numFmtId="176" fontId="7" fillId="2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1" fontId="0" fillId="0" borderId="0" xfId="1" applyFont="1">
      <alignment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2" xfId="0" applyNumberFormat="1" applyFont="1" applyFill="1" applyBorder="1" applyAlignment="1">
      <alignment horizontal="center" vertical="center" wrapText="1"/>
    </xf>
    <xf numFmtId="41" fontId="12" fillId="3" borderId="12" xfId="1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right" vertical="center" wrapText="1"/>
    </xf>
    <xf numFmtId="41" fontId="14" fillId="6" borderId="1" xfId="1" applyFont="1" applyFill="1" applyBorder="1" applyAlignment="1">
      <alignment horizontal="right" vertical="center"/>
    </xf>
    <xf numFmtId="176" fontId="13" fillId="6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right" vertical="center" wrapText="1"/>
    </xf>
    <xf numFmtId="41" fontId="13" fillId="5" borderId="1" xfId="1" applyFont="1" applyFill="1" applyBorder="1" applyAlignment="1">
      <alignment horizontal="right" vertical="center"/>
    </xf>
    <xf numFmtId="176" fontId="13" fillId="5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41" fontId="15" fillId="4" borderId="1" xfId="1" applyFont="1" applyFill="1" applyBorder="1" applyAlignment="1">
      <alignment horizontal="right" vertical="center"/>
    </xf>
    <xf numFmtId="176" fontId="15" fillId="4" borderId="1" xfId="0" applyNumberFormat="1" applyFont="1" applyFill="1" applyBorder="1" applyAlignment="1">
      <alignment horizontal="right" vertical="center" wrapText="1"/>
    </xf>
    <xf numFmtId="176" fontId="15" fillId="4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1" fontId="16" fillId="0" borderId="1" xfId="1" applyFont="1" applyBorder="1">
      <alignment vertical="center"/>
    </xf>
    <xf numFmtId="177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/>
    </xf>
    <xf numFmtId="14" fontId="17" fillId="0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41" fontId="12" fillId="0" borderId="4" xfId="1" quotePrefix="1" applyFont="1" applyFill="1" applyBorder="1" applyAlignment="1">
      <alignment horizontal="center" vertical="center" wrapText="1"/>
    </xf>
    <xf numFmtId="41" fontId="12" fillId="0" borderId="8" xfId="1" applyFont="1" applyFill="1" applyBorder="1" applyAlignment="1">
      <alignment horizontal="center" vertical="center" wrapText="1"/>
    </xf>
    <xf numFmtId="41" fontId="12" fillId="0" borderId="4" xfId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6"/>
  <sheetViews>
    <sheetView showGridLines="0" tabSelected="1" view="pageBreakPreview" zoomScale="80" zoomScaleNormal="85" zoomScaleSheetLayoutView="80" workbookViewId="0">
      <selection activeCell="H6" sqref="H6"/>
    </sheetView>
  </sheetViews>
  <sheetFormatPr defaultRowHeight="39.950000000000003" customHeight="1" x14ac:dyDescent="0.3"/>
  <cols>
    <col min="1" max="1" width="3" customWidth="1"/>
    <col min="2" max="2" width="10" style="7" bestFit="1" customWidth="1"/>
    <col min="3" max="3" width="18.25" bestFit="1" customWidth="1"/>
    <col min="4" max="4" width="5.875" style="7" bestFit="1" customWidth="1"/>
    <col min="5" max="6" width="5" style="7" bestFit="1" customWidth="1"/>
    <col min="7" max="7" width="5.875" style="7" bestFit="1" customWidth="1"/>
    <col min="8" max="8" width="75.625" style="45" customWidth="1"/>
    <col min="9" max="9" width="16.875" bestFit="1" customWidth="1"/>
    <col min="10" max="10" width="12.625" style="11" bestFit="1" customWidth="1"/>
    <col min="11" max="11" width="11.625" style="11" bestFit="1" customWidth="1"/>
    <col min="12" max="12" width="7.375" bestFit="1" customWidth="1"/>
    <col min="13" max="16" width="13.25" bestFit="1" customWidth="1"/>
    <col min="17" max="17" width="28" bestFit="1" customWidth="1"/>
  </cols>
  <sheetData>
    <row r="1" spans="2:17" s="1" customFormat="1" ht="39.950000000000003" customHeight="1" x14ac:dyDescent="0.3">
      <c r="B1" s="50" t="s">
        <v>20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2:17" s="1" customFormat="1" ht="20.100000000000001" customHeight="1" thickBot="1" x14ac:dyDescent="0.35">
      <c r="B2" s="2"/>
      <c r="C2" s="2"/>
      <c r="D2" s="2"/>
      <c r="E2" s="2"/>
      <c r="F2" s="2"/>
      <c r="G2" s="2"/>
      <c r="H2" s="41"/>
      <c r="I2" s="2"/>
      <c r="J2" s="3"/>
      <c r="K2" s="3"/>
      <c r="L2" s="4"/>
      <c r="M2" s="5"/>
      <c r="N2" s="5"/>
      <c r="O2" s="5"/>
      <c r="P2" s="5"/>
      <c r="Q2" s="5"/>
    </row>
    <row r="3" spans="2:17" s="6" customFormat="1" ht="20.100000000000001" customHeight="1" x14ac:dyDescent="0.3">
      <c r="B3" s="51" t="s">
        <v>0</v>
      </c>
      <c r="C3" s="53" t="s">
        <v>1</v>
      </c>
      <c r="D3" s="53" t="s">
        <v>2</v>
      </c>
      <c r="E3" s="60"/>
      <c r="F3" s="60"/>
      <c r="G3" s="61"/>
      <c r="H3" s="55" t="s">
        <v>3</v>
      </c>
      <c r="I3" s="53" t="s">
        <v>4</v>
      </c>
      <c r="J3" s="57" t="s">
        <v>16</v>
      </c>
      <c r="K3" s="59" t="s">
        <v>14</v>
      </c>
      <c r="L3" s="53" t="s">
        <v>5</v>
      </c>
      <c r="M3" s="53"/>
      <c r="N3" s="53"/>
      <c r="O3" s="46" t="s">
        <v>6</v>
      </c>
      <c r="P3" s="47"/>
      <c r="Q3" s="48" t="s">
        <v>54</v>
      </c>
    </row>
    <row r="4" spans="2:17" s="6" customFormat="1" ht="20.100000000000001" customHeight="1" thickBot="1" x14ac:dyDescent="0.35">
      <c r="B4" s="52"/>
      <c r="C4" s="54"/>
      <c r="D4" s="54"/>
      <c r="E4" s="12" t="s">
        <v>7</v>
      </c>
      <c r="F4" s="12" t="s">
        <v>8</v>
      </c>
      <c r="G4" s="12" t="s">
        <v>9</v>
      </c>
      <c r="H4" s="56"/>
      <c r="I4" s="54"/>
      <c r="J4" s="58"/>
      <c r="K4" s="58"/>
      <c r="L4" s="13" t="s">
        <v>10</v>
      </c>
      <c r="M4" s="13" t="s">
        <v>11</v>
      </c>
      <c r="N4" s="14" t="s">
        <v>12</v>
      </c>
      <c r="O4" s="13" t="s">
        <v>11</v>
      </c>
      <c r="P4" s="15" t="s">
        <v>12</v>
      </c>
      <c r="Q4" s="49"/>
    </row>
    <row r="5" spans="2:17" s="6" customFormat="1" ht="39.950000000000003" customHeight="1" x14ac:dyDescent="0.3">
      <c r="B5" s="16"/>
      <c r="C5" s="16"/>
      <c r="D5" s="16"/>
      <c r="E5" s="17">
        <f t="shared" ref="E5:G5" si="0">SUM(E8,E12,E15,E20,E25)</f>
        <v>2</v>
      </c>
      <c r="F5" s="17">
        <f t="shared" si="0"/>
        <v>4</v>
      </c>
      <c r="G5" s="17">
        <f t="shared" si="0"/>
        <v>1</v>
      </c>
      <c r="H5" s="42"/>
      <c r="I5" s="16"/>
      <c r="J5" s="18">
        <f>SUM(J6,J10,J18,J23)</f>
        <v>1770</v>
      </c>
      <c r="K5" s="18">
        <f>SUM(K6,K10,K18,K23)</f>
        <v>4290</v>
      </c>
      <c r="L5" s="19"/>
      <c r="M5" s="19"/>
      <c r="N5" s="16"/>
      <c r="O5" s="19"/>
      <c r="P5" s="16"/>
      <c r="Q5" s="16"/>
    </row>
    <row r="6" spans="2:17" s="9" customFormat="1" ht="39.950000000000003" customHeight="1" x14ac:dyDescent="0.3">
      <c r="B6" s="20"/>
      <c r="C6" s="20"/>
      <c r="D6" s="20"/>
      <c r="E6" s="20"/>
      <c r="F6" s="20"/>
      <c r="G6" s="20"/>
      <c r="H6" s="43" t="s">
        <v>22</v>
      </c>
      <c r="I6" s="21"/>
      <c r="J6" s="22">
        <f>J7</f>
        <v>200</v>
      </c>
      <c r="K6" s="22">
        <f>K7</f>
        <v>600</v>
      </c>
      <c r="L6" s="23"/>
      <c r="M6" s="23"/>
      <c r="N6" s="23"/>
      <c r="O6" s="23"/>
      <c r="P6" s="23"/>
      <c r="Q6" s="23"/>
    </row>
    <row r="7" spans="2:17" s="9" customFormat="1" ht="39.950000000000003" customHeight="1" x14ac:dyDescent="0.3">
      <c r="B7" s="24"/>
      <c r="C7" s="24"/>
      <c r="D7" s="24"/>
      <c r="E7" s="24"/>
      <c r="F7" s="24"/>
      <c r="G7" s="24"/>
      <c r="H7" s="25" t="s">
        <v>44</v>
      </c>
      <c r="I7" s="26"/>
      <c r="J7" s="27">
        <f>J8</f>
        <v>200</v>
      </c>
      <c r="K7" s="27">
        <f>K8</f>
        <v>600</v>
      </c>
      <c r="L7" s="28"/>
      <c r="M7" s="28"/>
      <c r="N7" s="28"/>
      <c r="O7" s="28"/>
      <c r="P7" s="28"/>
      <c r="Q7" s="28"/>
    </row>
    <row r="8" spans="2:17" s="10" customFormat="1" ht="39.950000000000003" customHeight="1" x14ac:dyDescent="0.3">
      <c r="B8" s="29"/>
      <c r="C8" s="29"/>
      <c r="D8" s="29"/>
      <c r="E8" s="29">
        <f>COUNTA(E9:E9)</f>
        <v>1</v>
      </c>
      <c r="F8" s="29">
        <f>COUNTA(F9:F9)</f>
        <v>0</v>
      </c>
      <c r="G8" s="29">
        <f>COUNTA(G9:G9)</f>
        <v>0</v>
      </c>
      <c r="H8" s="30" t="s">
        <v>45</v>
      </c>
      <c r="I8" s="29"/>
      <c r="J8" s="31">
        <f>SUM(J9)</f>
        <v>200</v>
      </c>
      <c r="K8" s="31">
        <f>SUM(K9)</f>
        <v>600</v>
      </c>
      <c r="L8" s="32"/>
      <c r="M8" s="33"/>
      <c r="N8" s="33"/>
      <c r="O8" s="33"/>
      <c r="P8" s="33"/>
      <c r="Q8" s="33"/>
    </row>
    <row r="9" spans="2:17" s="8" customFormat="1" ht="39.950000000000003" customHeight="1" x14ac:dyDescent="0.3">
      <c r="B9" s="34" t="s">
        <v>21</v>
      </c>
      <c r="C9" s="35" t="s">
        <v>30</v>
      </c>
      <c r="D9" s="36" t="s">
        <v>31</v>
      </c>
      <c r="E9" s="34" t="s">
        <v>13</v>
      </c>
      <c r="F9" s="34"/>
      <c r="G9" s="34"/>
      <c r="H9" s="44" t="s">
        <v>32</v>
      </c>
      <c r="I9" s="34" t="s">
        <v>19</v>
      </c>
      <c r="J9" s="37">
        <v>200</v>
      </c>
      <c r="K9" s="37">
        <v>600</v>
      </c>
      <c r="L9" s="38">
        <v>-11</v>
      </c>
      <c r="M9" s="39">
        <v>43497</v>
      </c>
      <c r="N9" s="39">
        <v>43830</v>
      </c>
      <c r="O9" s="39">
        <v>43497</v>
      </c>
      <c r="P9" s="39">
        <v>44561</v>
      </c>
      <c r="Q9" s="40" t="s">
        <v>56</v>
      </c>
    </row>
    <row r="10" spans="2:17" s="9" customFormat="1" ht="39.950000000000003" customHeight="1" x14ac:dyDescent="0.3">
      <c r="B10" s="20"/>
      <c r="C10" s="20"/>
      <c r="D10" s="20"/>
      <c r="E10" s="20"/>
      <c r="F10" s="20"/>
      <c r="G10" s="20"/>
      <c r="H10" s="43" t="s">
        <v>28</v>
      </c>
      <c r="I10" s="21"/>
      <c r="J10" s="22">
        <f>SUM(J11,J14)</f>
        <v>650</v>
      </c>
      <c r="K10" s="22">
        <f>SUM(K11,K14)</f>
        <v>1350</v>
      </c>
      <c r="L10" s="23"/>
      <c r="M10" s="23"/>
      <c r="N10" s="23"/>
      <c r="O10" s="23"/>
      <c r="P10" s="23"/>
      <c r="Q10" s="23"/>
    </row>
    <row r="11" spans="2:17" s="9" customFormat="1" ht="39.950000000000003" customHeight="1" x14ac:dyDescent="0.3">
      <c r="B11" s="24"/>
      <c r="C11" s="24"/>
      <c r="D11" s="24"/>
      <c r="E11" s="24"/>
      <c r="F11" s="24"/>
      <c r="G11" s="24"/>
      <c r="H11" s="25" t="s">
        <v>46</v>
      </c>
      <c r="I11" s="26"/>
      <c r="J11" s="27">
        <f>J12</f>
        <v>150</v>
      </c>
      <c r="K11" s="27">
        <f>K12</f>
        <v>250</v>
      </c>
      <c r="L11" s="28"/>
      <c r="M11" s="28"/>
      <c r="N11" s="28"/>
      <c r="O11" s="28"/>
      <c r="P11" s="28"/>
      <c r="Q11" s="28"/>
    </row>
    <row r="12" spans="2:17" s="10" customFormat="1" ht="39.950000000000003" customHeight="1" x14ac:dyDescent="0.3">
      <c r="B12" s="29"/>
      <c r="C12" s="29"/>
      <c r="D12" s="29"/>
      <c r="E12" s="29">
        <f t="shared" ref="E12:G12" si="1">COUNTA(E13)</f>
        <v>0</v>
      </c>
      <c r="F12" s="29">
        <f t="shared" si="1"/>
        <v>1</v>
      </c>
      <c r="G12" s="29">
        <f t="shared" si="1"/>
        <v>0</v>
      </c>
      <c r="H12" s="30" t="s">
        <v>47</v>
      </c>
      <c r="I12" s="29"/>
      <c r="J12" s="31">
        <f>SUM(J13)</f>
        <v>150</v>
      </c>
      <c r="K12" s="31">
        <f>SUM(K13)</f>
        <v>250</v>
      </c>
      <c r="L12" s="32"/>
      <c r="M12" s="33"/>
      <c r="N12" s="33"/>
      <c r="O12" s="33"/>
      <c r="P12" s="33"/>
      <c r="Q12" s="33"/>
    </row>
    <row r="13" spans="2:17" s="8" customFormat="1" ht="39.950000000000003" customHeight="1" x14ac:dyDescent="0.3">
      <c r="B13" s="34" t="s">
        <v>23</v>
      </c>
      <c r="C13" s="35" t="s">
        <v>33</v>
      </c>
      <c r="D13" s="36" t="s">
        <v>31</v>
      </c>
      <c r="E13" s="34"/>
      <c r="F13" s="34" t="s">
        <v>13</v>
      </c>
      <c r="G13" s="34"/>
      <c r="H13" s="44" t="s">
        <v>35</v>
      </c>
      <c r="I13" s="34" t="s">
        <v>24</v>
      </c>
      <c r="J13" s="37">
        <v>150</v>
      </c>
      <c r="K13" s="37">
        <v>250</v>
      </c>
      <c r="L13" s="38">
        <v>-11</v>
      </c>
      <c r="M13" s="39">
        <v>43497</v>
      </c>
      <c r="N13" s="39">
        <v>43830</v>
      </c>
      <c r="O13" s="39">
        <v>43497</v>
      </c>
      <c r="P13" s="39">
        <v>44196</v>
      </c>
      <c r="Q13" s="40" t="s">
        <v>57</v>
      </c>
    </row>
    <row r="14" spans="2:17" s="9" customFormat="1" ht="39.950000000000003" customHeight="1" x14ac:dyDescent="0.3">
      <c r="B14" s="24"/>
      <c r="C14" s="24"/>
      <c r="D14" s="24"/>
      <c r="E14" s="24"/>
      <c r="F14" s="24"/>
      <c r="G14" s="24"/>
      <c r="H14" s="25" t="s">
        <v>48</v>
      </c>
      <c r="I14" s="26"/>
      <c r="J14" s="27">
        <f>J15</f>
        <v>500</v>
      </c>
      <c r="K14" s="27">
        <f>K15</f>
        <v>1100</v>
      </c>
      <c r="L14" s="28"/>
      <c r="M14" s="28"/>
      <c r="N14" s="28"/>
      <c r="O14" s="28"/>
      <c r="P14" s="28"/>
      <c r="Q14" s="28"/>
    </row>
    <row r="15" spans="2:17" s="10" customFormat="1" ht="39.950000000000003" customHeight="1" x14ac:dyDescent="0.3">
      <c r="B15" s="29"/>
      <c r="C15" s="29"/>
      <c r="D15" s="29"/>
      <c r="E15" s="29">
        <f t="shared" ref="E15:G15" si="2">COUNTA(E16:E17)</f>
        <v>0</v>
      </c>
      <c r="F15" s="29">
        <f t="shared" si="2"/>
        <v>1</v>
      </c>
      <c r="G15" s="29">
        <f t="shared" si="2"/>
        <v>1</v>
      </c>
      <c r="H15" s="30" t="s">
        <v>49</v>
      </c>
      <c r="I15" s="29"/>
      <c r="J15" s="31">
        <f>SUM(J16:J17)</f>
        <v>500</v>
      </c>
      <c r="K15" s="31">
        <f>SUM(K16:K17)</f>
        <v>1100</v>
      </c>
      <c r="L15" s="32"/>
      <c r="M15" s="33"/>
      <c r="N15" s="33"/>
      <c r="O15" s="33"/>
      <c r="P15" s="33"/>
      <c r="Q15" s="33"/>
    </row>
    <row r="16" spans="2:17" s="8" customFormat="1" ht="39.950000000000003" customHeight="1" x14ac:dyDescent="0.3">
      <c r="B16" s="34" t="s">
        <v>23</v>
      </c>
      <c r="C16" s="35" t="s">
        <v>37</v>
      </c>
      <c r="D16" s="36" t="s">
        <v>34</v>
      </c>
      <c r="E16" s="34"/>
      <c r="F16" s="34"/>
      <c r="G16" s="34" t="s">
        <v>13</v>
      </c>
      <c r="H16" s="44" t="s">
        <v>36</v>
      </c>
      <c r="I16" s="34" t="s">
        <v>24</v>
      </c>
      <c r="J16" s="37">
        <v>90</v>
      </c>
      <c r="K16" s="37">
        <v>90</v>
      </c>
      <c r="L16" s="38">
        <v>-11</v>
      </c>
      <c r="M16" s="39">
        <v>43497</v>
      </c>
      <c r="N16" s="39">
        <v>43830</v>
      </c>
      <c r="O16" s="39">
        <v>43497</v>
      </c>
      <c r="P16" s="39">
        <v>43830</v>
      </c>
      <c r="Q16" s="40" t="s">
        <v>57</v>
      </c>
    </row>
    <row r="17" spans="2:17" s="8" customFormat="1" ht="39.950000000000003" customHeight="1" x14ac:dyDescent="0.3">
      <c r="B17" s="34" t="s">
        <v>23</v>
      </c>
      <c r="C17" s="35" t="s">
        <v>38</v>
      </c>
      <c r="D17" s="36" t="s">
        <v>31</v>
      </c>
      <c r="E17" s="34"/>
      <c r="F17" s="34" t="s">
        <v>13</v>
      </c>
      <c r="G17" s="34"/>
      <c r="H17" s="44" t="s">
        <v>29</v>
      </c>
      <c r="I17" s="34" t="s">
        <v>24</v>
      </c>
      <c r="J17" s="37">
        <v>410</v>
      </c>
      <c r="K17" s="37">
        <v>1010</v>
      </c>
      <c r="L17" s="38">
        <v>-11</v>
      </c>
      <c r="M17" s="39">
        <v>43497</v>
      </c>
      <c r="N17" s="39">
        <v>43830</v>
      </c>
      <c r="O17" s="39">
        <v>43497</v>
      </c>
      <c r="P17" s="39">
        <v>44196</v>
      </c>
      <c r="Q17" s="40" t="s">
        <v>57</v>
      </c>
    </row>
    <row r="18" spans="2:17" s="9" customFormat="1" ht="39.950000000000003" customHeight="1" x14ac:dyDescent="0.3">
      <c r="B18" s="20"/>
      <c r="C18" s="20"/>
      <c r="D18" s="20"/>
      <c r="E18" s="20"/>
      <c r="F18" s="20"/>
      <c r="G18" s="20"/>
      <c r="H18" s="43" t="s">
        <v>27</v>
      </c>
      <c r="I18" s="21"/>
      <c r="J18" s="22">
        <f>J19</f>
        <v>570</v>
      </c>
      <c r="K18" s="22">
        <f>K19</f>
        <v>1140</v>
      </c>
      <c r="L18" s="23"/>
      <c r="M18" s="23"/>
      <c r="N18" s="23"/>
      <c r="O18" s="23"/>
      <c r="P18" s="23"/>
      <c r="Q18" s="23"/>
    </row>
    <row r="19" spans="2:17" s="9" customFormat="1" ht="39.950000000000003" customHeight="1" x14ac:dyDescent="0.3">
      <c r="B19" s="24"/>
      <c r="C19" s="24"/>
      <c r="D19" s="24"/>
      <c r="E19" s="24"/>
      <c r="F19" s="24"/>
      <c r="G19" s="24"/>
      <c r="H19" s="25" t="s">
        <v>50</v>
      </c>
      <c r="I19" s="26"/>
      <c r="J19" s="27">
        <f>J20</f>
        <v>570</v>
      </c>
      <c r="K19" s="27">
        <f>K20</f>
        <v>1140</v>
      </c>
      <c r="L19" s="28"/>
      <c r="M19" s="28"/>
      <c r="N19" s="28"/>
      <c r="O19" s="28"/>
      <c r="P19" s="28"/>
      <c r="Q19" s="28"/>
    </row>
    <row r="20" spans="2:17" s="10" customFormat="1" ht="39.950000000000003" customHeight="1" x14ac:dyDescent="0.3">
      <c r="B20" s="29"/>
      <c r="C20" s="29"/>
      <c r="D20" s="29"/>
      <c r="E20" s="29">
        <f t="shared" ref="E20:G20" si="3">COUNTA(E21:E22)</f>
        <v>0</v>
      </c>
      <c r="F20" s="29">
        <f t="shared" si="3"/>
        <v>2</v>
      </c>
      <c r="G20" s="29">
        <f t="shared" si="3"/>
        <v>0</v>
      </c>
      <c r="H20" s="30" t="s">
        <v>51</v>
      </c>
      <c r="I20" s="29"/>
      <c r="J20" s="31">
        <f>SUM(J21:J22)</f>
        <v>570</v>
      </c>
      <c r="K20" s="31">
        <f>SUM(K21:K22)</f>
        <v>1140</v>
      </c>
      <c r="L20" s="32"/>
      <c r="M20" s="33"/>
      <c r="N20" s="33"/>
      <c r="O20" s="33"/>
      <c r="P20" s="33"/>
      <c r="Q20" s="33"/>
    </row>
    <row r="21" spans="2:17" s="8" customFormat="1" ht="39.950000000000003" customHeight="1" x14ac:dyDescent="0.3">
      <c r="B21" s="34" t="s">
        <v>25</v>
      </c>
      <c r="C21" s="35" t="s">
        <v>40</v>
      </c>
      <c r="D21" s="36" t="s">
        <v>31</v>
      </c>
      <c r="E21" s="34"/>
      <c r="F21" s="34" t="s">
        <v>13</v>
      </c>
      <c r="G21" s="34"/>
      <c r="H21" s="44" t="s">
        <v>39</v>
      </c>
      <c r="I21" s="34" t="s">
        <v>26</v>
      </c>
      <c r="J21" s="37">
        <v>370</v>
      </c>
      <c r="K21" s="37">
        <v>740</v>
      </c>
      <c r="L21" s="38">
        <v>-11</v>
      </c>
      <c r="M21" s="39">
        <v>43497</v>
      </c>
      <c r="N21" s="39">
        <v>43830</v>
      </c>
      <c r="O21" s="39">
        <v>43497</v>
      </c>
      <c r="P21" s="39">
        <v>44196</v>
      </c>
      <c r="Q21" s="40" t="s">
        <v>55</v>
      </c>
    </row>
    <row r="22" spans="2:17" s="8" customFormat="1" ht="39.950000000000003" customHeight="1" x14ac:dyDescent="0.3">
      <c r="B22" s="34" t="s">
        <v>25</v>
      </c>
      <c r="C22" s="35" t="s">
        <v>42</v>
      </c>
      <c r="D22" s="36" t="s">
        <v>31</v>
      </c>
      <c r="E22" s="34"/>
      <c r="F22" s="34" t="s">
        <v>13</v>
      </c>
      <c r="G22" s="34"/>
      <c r="H22" s="44" t="s">
        <v>41</v>
      </c>
      <c r="I22" s="34" t="s">
        <v>26</v>
      </c>
      <c r="J22" s="37">
        <v>200</v>
      </c>
      <c r="K22" s="37">
        <v>400</v>
      </c>
      <c r="L22" s="38">
        <v>-11</v>
      </c>
      <c r="M22" s="39">
        <v>43497</v>
      </c>
      <c r="N22" s="39">
        <v>43830</v>
      </c>
      <c r="O22" s="39">
        <v>43497</v>
      </c>
      <c r="P22" s="39">
        <v>44196</v>
      </c>
      <c r="Q22" s="40" t="s">
        <v>55</v>
      </c>
    </row>
    <row r="23" spans="2:17" s="9" customFormat="1" ht="39.950000000000003" customHeight="1" x14ac:dyDescent="0.3">
      <c r="B23" s="20"/>
      <c r="C23" s="20"/>
      <c r="D23" s="20"/>
      <c r="E23" s="20"/>
      <c r="F23" s="20"/>
      <c r="G23" s="20"/>
      <c r="H23" s="43" t="s">
        <v>17</v>
      </c>
      <c r="I23" s="21"/>
      <c r="J23" s="22">
        <f>J24</f>
        <v>350</v>
      </c>
      <c r="K23" s="22">
        <f>K24</f>
        <v>1200</v>
      </c>
      <c r="L23" s="23"/>
      <c r="M23" s="23"/>
      <c r="N23" s="23"/>
      <c r="O23" s="23"/>
      <c r="P23" s="23"/>
      <c r="Q23" s="23"/>
    </row>
    <row r="24" spans="2:17" s="9" customFormat="1" ht="39.950000000000003" customHeight="1" x14ac:dyDescent="0.3">
      <c r="B24" s="24"/>
      <c r="C24" s="24"/>
      <c r="D24" s="24"/>
      <c r="E24" s="24"/>
      <c r="F24" s="24"/>
      <c r="G24" s="24"/>
      <c r="H24" s="25" t="s">
        <v>52</v>
      </c>
      <c r="I24" s="26"/>
      <c r="J24" s="27">
        <f>J25</f>
        <v>350</v>
      </c>
      <c r="K24" s="27">
        <f>K25</f>
        <v>1200</v>
      </c>
      <c r="L24" s="28"/>
      <c r="M24" s="28"/>
      <c r="N24" s="28"/>
      <c r="O24" s="28"/>
      <c r="P24" s="28"/>
      <c r="Q24" s="28"/>
    </row>
    <row r="25" spans="2:17" s="10" customFormat="1" ht="39.950000000000003" customHeight="1" x14ac:dyDescent="0.3">
      <c r="B25" s="29"/>
      <c r="C25" s="29"/>
      <c r="D25" s="29"/>
      <c r="E25" s="29">
        <f>COUNTA(E26:E26)</f>
        <v>1</v>
      </c>
      <c r="F25" s="29">
        <f>COUNTA(F26:F26)</f>
        <v>0</v>
      </c>
      <c r="G25" s="29">
        <f>COUNTA(G26:G26)</f>
        <v>0</v>
      </c>
      <c r="H25" s="30" t="s">
        <v>53</v>
      </c>
      <c r="I25" s="29"/>
      <c r="J25" s="31">
        <f>SUM(J26)</f>
        <v>350</v>
      </c>
      <c r="K25" s="31">
        <f>SUM(K26)</f>
        <v>1200</v>
      </c>
      <c r="L25" s="32"/>
      <c r="M25" s="33"/>
      <c r="N25" s="33"/>
      <c r="O25" s="33"/>
      <c r="P25" s="33"/>
      <c r="Q25" s="33"/>
    </row>
    <row r="26" spans="2:17" s="8" customFormat="1" ht="39.950000000000003" customHeight="1" x14ac:dyDescent="0.3">
      <c r="B26" s="34" t="s">
        <v>15</v>
      </c>
      <c r="C26" s="35" t="s">
        <v>43</v>
      </c>
      <c r="D26" s="36" t="s">
        <v>31</v>
      </c>
      <c r="E26" s="34" t="s">
        <v>13</v>
      </c>
      <c r="F26" s="34"/>
      <c r="G26" s="34"/>
      <c r="H26" s="44" t="s">
        <v>18</v>
      </c>
      <c r="I26" s="34" t="s">
        <v>19</v>
      </c>
      <c r="J26" s="37">
        <v>350</v>
      </c>
      <c r="K26" s="37">
        <v>1200</v>
      </c>
      <c r="L26" s="38">
        <v>-11</v>
      </c>
      <c r="M26" s="39">
        <v>43497</v>
      </c>
      <c r="N26" s="39">
        <v>43830</v>
      </c>
      <c r="O26" s="39">
        <v>43497</v>
      </c>
      <c r="P26" s="39">
        <v>44561</v>
      </c>
      <c r="Q26" s="40" t="s">
        <v>55</v>
      </c>
    </row>
  </sheetData>
  <mergeCells count="12">
    <mergeCell ref="O3:P3"/>
    <mergeCell ref="Q3:Q4"/>
    <mergeCell ref="B1:Q1"/>
    <mergeCell ref="B3:B4"/>
    <mergeCell ref="C3:C4"/>
    <mergeCell ref="D3:D4"/>
    <mergeCell ref="H3:H4"/>
    <mergeCell ref="I3:I4"/>
    <mergeCell ref="J3:J4"/>
    <mergeCell ref="L3:N3"/>
    <mergeCell ref="K3:K4"/>
    <mergeCell ref="E3:G3"/>
  </mergeCells>
  <phoneticPr fontId="3" type="noConversion"/>
  <pageMargins left="0.59055118110236227" right="0.59055118110236227" top="0.59055118110236227" bottom="0.59055118110236227" header="0.19685039370078741" footer="0.19685039370078741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KFDA</dc:creator>
  <cp:lastModifiedBy>mfds</cp:lastModifiedBy>
  <cp:lastPrinted>2018-10-12T05:57:16Z</cp:lastPrinted>
  <dcterms:created xsi:type="dcterms:W3CDTF">2017-10-23T07:11:58Z</dcterms:created>
  <dcterms:modified xsi:type="dcterms:W3CDTF">2018-10-22T05:43:35Z</dcterms:modified>
</cp:coreProperties>
</file>